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7" i="1"/>
  <c r="C63"/>
  <c r="C83" l="1"/>
  <c r="C76"/>
  <c r="C75"/>
  <c r="C74" s="1"/>
  <c r="C67" s="1"/>
  <c r="C78"/>
  <c r="C68"/>
  <c r="C80"/>
  <c r="C72"/>
  <c r="C28"/>
  <c r="C60" l="1"/>
  <c r="C19"/>
  <c r="C51"/>
  <c r="C70"/>
  <c r="C79"/>
  <c r="C81" l="1"/>
  <c r="C65"/>
  <c r="C64" s="1"/>
  <c r="C54"/>
  <c r="C53" s="1"/>
  <c r="C52" s="1"/>
  <c r="C58"/>
  <c r="C50"/>
  <c r="C48"/>
  <c r="C46"/>
  <c r="C41"/>
  <c r="C40" s="1"/>
  <c r="C38"/>
  <c r="C36"/>
  <c r="C33"/>
  <c r="C30"/>
  <c r="C26"/>
  <c r="C25" l="1"/>
  <c r="C24" s="1"/>
  <c r="C45"/>
  <c r="C57"/>
  <c r="C56" s="1"/>
  <c r="C35"/>
  <c r="C32" s="1"/>
  <c r="C44" l="1"/>
  <c r="C43"/>
  <c r="C62"/>
  <c r="C18"/>
  <c r="C16"/>
  <c r="C85" l="1"/>
  <c r="C15"/>
  <c r="C14" s="1"/>
  <c r="C13" s="1"/>
</calcChain>
</file>

<file path=xl/sharedStrings.xml><?xml version="1.0" encoding="utf-8"?>
<sst xmlns="http://schemas.openxmlformats.org/spreadsheetml/2006/main" count="150" uniqueCount="142">
  <si>
    <t>к решению Совета депутатов</t>
  </si>
  <si>
    <t>Наименование показателей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</si>
  <si>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</si>
  <si>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</si>
  <si>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</si>
  <si>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</si>
  <si>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</si>
  <si>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</si>
  <si>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</si>
  <si>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</si>
  <si>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</si>
  <si>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</si>
  <si>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</si>
  <si>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</si>
  <si>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</si>
  <si>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</si>
  <si>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</si>
  <si>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</si>
  <si>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</si>
  <si>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</si>
  <si>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</si>
  <si>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</si>
  <si>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</si>
  <si>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</si>
  <si>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</si>
  <si>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</si>
  <si>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</si>
  <si>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</si>
  <si>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</si>
  <si>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</si>
  <si>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</si>
  <si>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</si>
  <si>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</si>
  <si>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</si>
  <si>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</si>
  <si>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</si>
  <si>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</si>
  <si>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</si>
  <si>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</si>
  <si>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</si>
  <si>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</si>
  <si>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</si>
  <si>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</si>
  <si>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</si>
  <si>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</si>
  <si>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</si>
  <si>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</si>
  <si>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 xml:space="preserve">Субвенции бюджетам субъектов Российской Федерации и муниципальных образований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</si>
  <si>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</si>
  <si>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</si>
  <si>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ВСЕГО  ДОХОДОВ</t>
  </si>
  <si>
    <t>000 1 01 020000 01 0000 110</t>
  </si>
  <si>
    <t>000  1 03 00000 00 0000 000</t>
  </si>
  <si>
    <t>000 1 03 02000 01 0000 110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</si>
  <si>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</si>
  <si>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</si>
  <si>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000 1 05 01010 01 0000 110</t>
  </si>
  <si>
    <t>000 1 05 01011 01 0000 110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</si>
  <si>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</si>
  <si>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</si>
  <si>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</si>
  <si>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</si>
  <si>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000 1 06 00000 00 0000 000</t>
  </si>
  <si>
    <t>000 1 06 01000 00 0000 110</t>
  </si>
  <si>
    <t>000 1 06 01030 13 0000 110</t>
  </si>
  <si>
    <t>000 1 06 06000 00 0000 110</t>
  </si>
  <si>
    <t>000 1 06 06033 00 0000 110</t>
  </si>
  <si>
    <t>000 1 06 06033 13 0000 110</t>
  </si>
  <si>
    <t>000 1 06 06043 00 0000 110</t>
  </si>
  <si>
    <t>000 1 06 06043 13 0000 110</t>
  </si>
  <si>
    <t>Государственная пошлина, сборы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</si>
  <si>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</si>
  <si>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</si>
  <si>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</si>
  <si>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</si>
  <si>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000 1 01 00000 00 0000 000</t>
  </si>
  <si>
    <t>000 1 11 00000 00 0000 000</t>
  </si>
  <si>
    <t>000 1 11 05013 13 0000 120</t>
  </si>
  <si>
    <t>000 1 11 05025 13 0000 120</t>
  </si>
  <si>
    <t>000 1 11 05010 00 0000 120</t>
  </si>
  <si>
    <t>000 1 11 05020 00 0000 120</t>
  </si>
  <si>
    <t>000 1 11 05075 13 0000 120</t>
  </si>
  <si>
    <t>000 1 11 05070 00 0000 120</t>
  </si>
  <si>
    <t>000 1 13 00000 00 0000 000</t>
  </si>
  <si>
    <t>000 1 13 02995 13 0000 130</t>
  </si>
  <si>
    <t>Прочие доходы от компенсации затрат бюджетов городских поселений</t>
  </si>
  <si>
    <t>000 1 13 02000 00 0000 130</t>
  </si>
  <si>
    <t>000 1 14 00000 00 0000 000</t>
  </si>
  <si>
    <t>000 1 14 02050 13 0000 410</t>
  </si>
  <si>
    <t>000 1 14 02053 13 0000 410</t>
  </si>
  <si>
    <t>Прочие доходы от компенсации затрат государства</t>
  </si>
  <si>
    <t>000 1 13 02990 00 0000 130</t>
  </si>
  <si>
    <t>000 2 00 00000 00 0000 000</t>
  </si>
  <si>
    <t>000 2 02 00000 00 0000 000</t>
  </si>
  <si>
    <t>Сумма</t>
  </si>
  <si>
    <t>000  1 01 02010 01 0000 110</t>
  </si>
  <si>
    <t>000 1 05 01000 00 0000 110</t>
  </si>
  <si>
    <t>муниципального образования городское поселение Печенга</t>
  </si>
  <si>
    <t xml:space="preserve"> Приложение № 4</t>
  </si>
  <si>
    <t>000 2 02 35118 13 0000 150</t>
  </si>
  <si>
    <t>000 2 02 35118 00 0000 150</t>
  </si>
  <si>
    <t>000 2 02 30000 00 0000 150</t>
  </si>
  <si>
    <t>000 2 02 29999 13 0000 150</t>
  </si>
  <si>
    <t>000 2 02 15001 13 0000 150</t>
  </si>
  <si>
    <t>000 2 02 15000 00 0000 150</t>
  </si>
  <si>
    <t>000 2 02 30024 13 0000 150</t>
  </si>
  <si>
    <t>000 2 02 30024 00 0000 150</t>
  </si>
  <si>
    <t>000 1 03 02231 01 0000 110</t>
  </si>
  <si>
    <t>000 1 03 02241 01 0000 110</t>
  </si>
  <si>
    <t>000 1 03 02251 01 0000 110</t>
  </si>
  <si>
    <t>000 1 03 02261 01 0000 110</t>
  </si>
  <si>
    <t>000 2 02 25467 13 0000 150</t>
  </si>
  <si>
    <t>000 2 02 25467 00 0000 150</t>
  </si>
  <si>
    <t>Субсидия на обеспечение развития и укрепления материально-технической базы мунципальных домов культуры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</si>
  <si>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</si>
  <si>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000 1 14 06025 13 0000 430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</si>
  <si>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</si>
  <si>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</si>
  <si>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</si>
  <si>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Коды                                                      классификации доходов бюджетов</t>
  </si>
  <si>
    <t>Распределение доходов бюджета городского поселения Печенга по кодам классификации доходов бюджета на 2020 год</t>
  </si>
  <si>
    <t>000 2 02 25555 13 0000 150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</si>
  <si>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</si>
  <si>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</si>
  <si>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000 2 02 25555 00 0000150</t>
  </si>
  <si>
    <t>Субвенции бюджетам городских поселений на выполнение передаваемых полномочий субъектов Российской Федерации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</si>
  <si>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</si>
  <si>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000 2 02 20216 13 0000 150</t>
  </si>
  <si>
    <t>000 2 02 20216 00 0000 150</t>
  </si>
  <si>
    <t xml:space="preserve">000 2 02 40000 00 0000 150 </t>
  </si>
  <si>
    <t>Прочие межбюджетные трансферты, передаваемые бюджетам городских поселений</t>
  </si>
  <si>
    <t>Иные межбюджетные трансферты</t>
  </si>
  <si>
    <t>БЕЗВОЗМЕЗДНЫЕ ПОСТУПЛЕНИЯ ОТ НЕГОСУДАРСТВЕННЫХ ОРГАНИЗАЦИЙ</t>
  </si>
  <si>
    <t xml:space="preserve">Прочие безвозмездные поступления от негосударственных орга-низаций в бюджеты городских поселений </t>
  </si>
  <si>
    <t xml:space="preserve">000 2 04 05099 13 0000 150 </t>
  </si>
  <si>
    <t>000 2 04 00000 00 0000 000</t>
  </si>
  <si>
    <t>000  202  49999 13 0000 150</t>
  </si>
  <si>
    <t>000 1 08 00000 00 0000 110</t>
  </si>
  <si>
    <t>000 1 14 02000 00 0000 410</t>
  </si>
  <si>
    <t>000 2 02 20000 00 0000 000</t>
  </si>
  <si>
    <t>000 1 11 05000 00 0000 000</t>
  </si>
  <si>
    <t xml:space="preserve">от 26.06.2020 г.   №  53      
  «О внесении изменений в решение Совета депутатов муници-пального образования городское поселение Печенга   от 20.12.2019 г. № 30 «Об утверждении бюджета муниципального образования городское поселение Печенга на 2020 год и плано-вый период 2021- 2022 годы»
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</si>
</sst>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49">
    <xf numFmtId="0" fontId="0" fillId="0" borderId="0" xfId="0"/>
    <xf numFmtId="0" fontId="2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4" fontId="0" fillId="0" borderId="0" xfId="0" applyNumberFormat="1"/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10" fillId="2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wrapText="1"/>
    </xf>
    <xf numFmtId="4" fontId="10" fillId="2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 applyAlignment="1">
      <alignment wrapText="1"/>
    </xf>
    <xf numFmtId="4" fontId="8" fillId="2" borderId="1" xfId="0" applyNumberFormat="1" applyFont="1" applyFill="1" applyBorder="1" applyAlignment="1">
      <alignment horizontal="right"/>
    </xf>
    <xf numFmtId="164" fontId="9" fillId="0" borderId="1" xfId="1" applyNumberFormat="1" applyFont="1" applyFill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164" fontId="11" fillId="0" borderId="1" xfId="1" applyNumberFormat="1" applyFont="1" applyFill="1" applyBorder="1" applyAlignment="1">
      <alignment horizontal="left" vertical="center" wrapText="1"/>
    </xf>
    <xf numFmtId="0" fontId="9" fillId="0" borderId="1" xfId="2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center"/>
    </xf>
    <xf numFmtId="4" fontId="8" fillId="0" borderId="2" xfId="0" applyNumberFormat="1" applyFont="1" applyFill="1" applyBorder="1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4" fontId="15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10" fillId="2" borderId="2" xfId="0" applyFont="1" applyFill="1" applyBorder="1" applyAlignment="1">
      <alignment horizontal="center"/>
    </xf>
    <xf numFmtId="4" fontId="10" fillId="0" borderId="2" xfId="0" applyNumberFormat="1" applyFont="1" applyFill="1" applyBorder="1" applyAlignment="1"/>
    <xf numFmtId="0" fontId="1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1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_Budjet2002.xls" xfId="1"/>
    <cellStyle name="Обычный_Приложение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3"/>
  <sheetViews>
    <sheetView tabSelected="1" zoomScale="120" zoomScaleNormal="120" workbookViewId="0">
      <selection activeCell="D7" sqref="D7"/>
    </sheetView>
  </sheetViews>
  <sheetFormatPr defaultRowHeight="15"/>
  <cols>
    <col min="1" max="1" width="52.5703125" customWidth="1"/>
    <col min="2" max="2" width="28.5703125" customWidth="1"/>
    <col min="3" max="3" width="19.28515625" customWidth="1"/>
    <col min="4" max="4" width="12.140625" bestFit="1" customWidth="1"/>
    <col min="5" max="5" width="13.28515625" style="8" bestFit="1" customWidth="1"/>
  </cols>
  <sheetData>
    <row r="2" spans="1:6" ht="16.5">
      <c r="A2" s="1"/>
    </row>
    <row r="3" spans="1:6">
      <c r="A3" s="43" t="s">
        <v>98</v>
      </c>
      <c r="B3" s="43"/>
      <c r="C3" s="43"/>
    </row>
    <row r="4" spans="1:6">
      <c r="A4" s="43" t="s">
        <v>0</v>
      </c>
      <c r="B4" s="43"/>
      <c r="C4" s="43"/>
    </row>
    <row r="5" spans="1:6">
      <c r="A5" s="43" t="s">
        <v>97</v>
      </c>
      <c r="B5" s="43"/>
      <c r="C5" s="43"/>
    </row>
    <row r="6" spans="1:6" ht="39" customHeight="1">
      <c r="A6" s="45" t="s">
        <v>141</v>
      </c>
      <c r="B6" s="46"/>
      <c r="C6" s="46"/>
    </row>
    <row r="7" spans="1:6" ht="15.75" customHeight="1">
      <c r="A7" s="48" t="s">
        <v>120</v>
      </c>
      <c r="B7" s="48"/>
      <c r="C7" s="48"/>
    </row>
    <row r="8" spans="1:6" ht="15.75" customHeight="1">
      <c r="A8" s="48"/>
      <c r="B8" s="48"/>
      <c r="C8" s="48"/>
    </row>
    <row r="9" spans="1:6" ht="15.75">
      <c r="A9" s="32"/>
      <c r="B9" s="33"/>
      <c r="C9" s="33"/>
    </row>
    <row r="10" spans="1:6" ht="31.5" customHeight="1">
      <c r="A10" s="44" t="s">
        <v>1</v>
      </c>
      <c r="B10" s="44" t="s">
        <v>119</v>
      </c>
      <c r="C10" s="47" t="s">
        <v>94</v>
      </c>
    </row>
    <row r="11" spans="1:6" ht="18" customHeight="1">
      <c r="A11" s="44"/>
      <c r="B11" s="44"/>
      <c r="C11" s="47"/>
    </row>
    <row r="12" spans="1:6" ht="15.75">
      <c r="A12" s="34">
        <v>1</v>
      </c>
      <c r="B12" s="35">
        <v>2</v>
      </c>
      <c r="C12" s="36">
        <v>3</v>
      </c>
    </row>
    <row r="13" spans="1:6" ht="17.25" customHeight="1">
      <c r="A13" s="37" t="s">
        <v>2</v>
      </c>
      <c r="B13" s="38">
        <v>0</v>
      </c>
      <c r="C13" s="39">
        <f>C14+C43</f>
        <v>60524973.140000001</v>
      </c>
    </row>
    <row r="14" spans="1:6" ht="17.25" customHeight="1">
      <c r="A14" s="13" t="s">
        <v>3</v>
      </c>
      <c r="B14" s="5"/>
      <c r="C14" s="14">
        <f>C15+C18+C24+C32+C40</f>
        <v>53245261.909999996</v>
      </c>
      <c r="E14" s="9"/>
    </row>
    <row r="15" spans="1:6" ht="14.25" customHeight="1">
      <c r="A15" s="15" t="s">
        <v>4</v>
      </c>
      <c r="B15" s="5" t="s">
        <v>75</v>
      </c>
      <c r="C15" s="12">
        <f>C16</f>
        <v>45490000</v>
      </c>
      <c r="D15" s="3"/>
    </row>
    <row r="16" spans="1:6" ht="15.75" customHeight="1">
      <c r="A16" s="13" t="s">
        <v>5</v>
      </c>
      <c r="B16" s="5" t="s">
        <v>51</v>
      </c>
      <c r="C16" s="12">
        <f>C17</f>
        <v>45490000</v>
      </c>
      <c r="F16" s="3"/>
    </row>
    <row r="17" spans="1:6" ht="45.75" customHeight="1">
      <c r="A17" s="15" t="s">
        <v>6</v>
      </c>
      <c r="B17" s="7" t="s">
        <v>95</v>
      </c>
      <c r="C17" s="28">
        <v>45490000</v>
      </c>
    </row>
    <row r="18" spans="1:6" ht="22.5" customHeight="1">
      <c r="A18" s="15" t="s">
        <v>7</v>
      </c>
      <c r="B18" s="6" t="s">
        <v>52</v>
      </c>
      <c r="C18" s="16">
        <f>C19</f>
        <v>6883261.9100000001</v>
      </c>
      <c r="F18" s="3"/>
    </row>
    <row r="19" spans="1:6" ht="21.75" customHeight="1">
      <c r="A19" s="13" t="s">
        <v>8</v>
      </c>
      <c r="B19" s="5" t="s">
        <v>53</v>
      </c>
      <c r="C19" s="12">
        <f>C20+C21+C22+C23</f>
        <v>6883261.9100000001</v>
      </c>
    </row>
    <row r="20" spans="1:6" ht="48" customHeight="1">
      <c r="A20" s="15" t="s">
        <v>9</v>
      </c>
      <c r="B20" s="6" t="s">
        <v>107</v>
      </c>
      <c r="C20" s="16">
        <v>2978041.2</v>
      </c>
    </row>
    <row r="21" spans="1:6" ht="57.75" customHeight="1">
      <c r="A21" s="15" t="s">
        <v>10</v>
      </c>
      <c r="B21" s="6" t="s">
        <v>108</v>
      </c>
      <c r="C21" s="16">
        <v>15339.45</v>
      </c>
    </row>
    <row r="22" spans="1:6" ht="46.5" customHeight="1">
      <c r="A22" s="15" t="s">
        <v>11</v>
      </c>
      <c r="B22" s="6" t="s">
        <v>109</v>
      </c>
      <c r="C22" s="16">
        <v>3889881.26</v>
      </c>
    </row>
    <row r="23" spans="1:6" ht="48.75" customHeight="1">
      <c r="A23" s="15" t="s">
        <v>54</v>
      </c>
      <c r="B23" s="6" t="s">
        <v>110</v>
      </c>
      <c r="C23" s="16">
        <v>0</v>
      </c>
    </row>
    <row r="24" spans="1:6" ht="15" customHeight="1">
      <c r="A24" s="15" t="s">
        <v>12</v>
      </c>
      <c r="B24" s="6" t="s">
        <v>55</v>
      </c>
      <c r="C24" s="16">
        <f>C25</f>
        <v>400000</v>
      </c>
    </row>
    <row r="25" spans="1:6" ht="22.5" customHeight="1">
      <c r="A25" s="13" t="s">
        <v>13</v>
      </c>
      <c r="B25" s="5" t="s">
        <v>96</v>
      </c>
      <c r="C25" s="12">
        <f>C26+C28+C30</f>
        <v>400000</v>
      </c>
    </row>
    <row r="26" spans="1:6" ht="24" customHeight="1">
      <c r="A26" s="15" t="s">
        <v>14</v>
      </c>
      <c r="B26" s="6" t="s">
        <v>56</v>
      </c>
      <c r="C26" s="16">
        <f>C27</f>
        <v>200000</v>
      </c>
    </row>
    <row r="27" spans="1:6" ht="24" customHeight="1">
      <c r="A27" s="15" t="s">
        <v>14</v>
      </c>
      <c r="B27" s="6" t="s">
        <v>57</v>
      </c>
      <c r="C27" s="16">
        <v>200000</v>
      </c>
    </row>
    <row r="28" spans="1:6" ht="23.25" customHeight="1">
      <c r="A28" s="15" t="s">
        <v>15</v>
      </c>
      <c r="B28" s="6" t="s">
        <v>58</v>
      </c>
      <c r="C28" s="16">
        <f>C29</f>
        <v>197000</v>
      </c>
    </row>
    <row r="29" spans="1:6" ht="24.75" customHeight="1">
      <c r="A29" s="15" t="s">
        <v>15</v>
      </c>
      <c r="B29" s="6" t="s">
        <v>59</v>
      </c>
      <c r="C29" s="16">
        <v>197000</v>
      </c>
    </row>
    <row r="30" spans="1:6" ht="25.5" customHeight="1">
      <c r="A30" s="17" t="s">
        <v>60</v>
      </c>
      <c r="B30" s="6" t="s">
        <v>61</v>
      </c>
      <c r="C30" s="16">
        <f>C31</f>
        <v>3000</v>
      </c>
    </row>
    <row r="31" spans="1:6" ht="24" customHeight="1">
      <c r="A31" s="17" t="s">
        <v>60</v>
      </c>
      <c r="B31" s="6" t="s">
        <v>61</v>
      </c>
      <c r="C31" s="16">
        <v>3000</v>
      </c>
    </row>
    <row r="32" spans="1:6" ht="13.5" customHeight="1">
      <c r="A32" s="15" t="s">
        <v>16</v>
      </c>
      <c r="B32" s="6" t="s">
        <v>62</v>
      </c>
      <c r="C32" s="16">
        <f>C33++C35</f>
        <v>469000</v>
      </c>
    </row>
    <row r="33" spans="1:3" ht="15" customHeight="1">
      <c r="A33" s="13" t="s">
        <v>17</v>
      </c>
      <c r="B33" s="5" t="s">
        <v>63</v>
      </c>
      <c r="C33" s="12">
        <f>C34</f>
        <v>31000</v>
      </c>
    </row>
    <row r="34" spans="1:3" ht="33.75" customHeight="1">
      <c r="A34" s="15" t="s">
        <v>18</v>
      </c>
      <c r="B34" s="6" t="s">
        <v>64</v>
      </c>
      <c r="C34" s="16">
        <v>31000</v>
      </c>
    </row>
    <row r="35" spans="1:3" ht="15" customHeight="1">
      <c r="A35" s="13" t="s">
        <v>19</v>
      </c>
      <c r="B35" s="5" t="s">
        <v>65</v>
      </c>
      <c r="C35" s="18">
        <f>C36+C38</f>
        <v>438000</v>
      </c>
    </row>
    <row r="36" spans="1:3" ht="15" customHeight="1">
      <c r="A36" s="13" t="s">
        <v>20</v>
      </c>
      <c r="B36" s="6" t="s">
        <v>66</v>
      </c>
      <c r="C36" s="19">
        <f>C37</f>
        <v>405000</v>
      </c>
    </row>
    <row r="37" spans="1:3" ht="23.25" customHeight="1">
      <c r="A37" s="15" t="s">
        <v>21</v>
      </c>
      <c r="B37" s="6" t="s">
        <v>67</v>
      </c>
      <c r="C37" s="19">
        <v>405000</v>
      </c>
    </row>
    <row r="38" spans="1:3" ht="15" customHeight="1">
      <c r="A38" s="13" t="s">
        <v>22</v>
      </c>
      <c r="B38" s="6" t="s">
        <v>68</v>
      </c>
      <c r="C38" s="19">
        <f>C39</f>
        <v>33000</v>
      </c>
    </row>
    <row r="39" spans="1:3" ht="23.25" customHeight="1">
      <c r="A39" s="15" t="s">
        <v>23</v>
      </c>
      <c r="B39" s="6" t="s">
        <v>69</v>
      </c>
      <c r="C39" s="19">
        <v>33000</v>
      </c>
    </row>
    <row r="40" spans="1:3" ht="15.75" customHeight="1">
      <c r="A40" s="20" t="s">
        <v>70</v>
      </c>
      <c r="B40" s="5" t="s">
        <v>137</v>
      </c>
      <c r="C40" s="18">
        <f>C41</f>
        <v>3000</v>
      </c>
    </row>
    <row r="41" spans="1:3" ht="36.75" customHeight="1">
      <c r="A41" s="21" t="s">
        <v>72</v>
      </c>
      <c r="B41" s="6" t="s">
        <v>71</v>
      </c>
      <c r="C41" s="19">
        <f>C42</f>
        <v>3000</v>
      </c>
    </row>
    <row r="42" spans="1:3" ht="46.5" customHeight="1">
      <c r="A42" s="17" t="s">
        <v>74</v>
      </c>
      <c r="B42" s="6" t="s">
        <v>73</v>
      </c>
      <c r="C42" s="19">
        <v>3000</v>
      </c>
    </row>
    <row r="43" spans="1:3">
      <c r="A43" s="13" t="s">
        <v>24</v>
      </c>
      <c r="B43" s="6"/>
      <c r="C43" s="12">
        <f>C45+C52+C56</f>
        <v>7279711.2300000004</v>
      </c>
    </row>
    <row r="44" spans="1:3" ht="25.5" customHeight="1">
      <c r="A44" s="15" t="s">
        <v>25</v>
      </c>
      <c r="B44" s="6" t="s">
        <v>76</v>
      </c>
      <c r="C44" s="16">
        <f>C45</f>
        <v>2229711.23</v>
      </c>
    </row>
    <row r="45" spans="1:3" ht="55.5" customHeight="1">
      <c r="A45" s="13" t="s">
        <v>26</v>
      </c>
      <c r="B45" s="5" t="s">
        <v>140</v>
      </c>
      <c r="C45" s="12">
        <f>C46+C48+C50</f>
        <v>2229711.23</v>
      </c>
    </row>
    <row r="46" spans="1:3" ht="45" customHeight="1">
      <c r="A46" s="13" t="s">
        <v>27</v>
      </c>
      <c r="B46" s="6" t="s">
        <v>79</v>
      </c>
      <c r="C46" s="12">
        <f>C47</f>
        <v>500000</v>
      </c>
    </row>
    <row r="47" spans="1:3" ht="46.5" customHeight="1">
      <c r="A47" s="15" t="s">
        <v>28</v>
      </c>
      <c r="B47" s="6" t="s">
        <v>77</v>
      </c>
      <c r="C47" s="16">
        <f>1038200-538200</f>
        <v>500000</v>
      </c>
    </row>
    <row r="48" spans="1:3" ht="46.5" customHeight="1">
      <c r="A48" s="13" t="s">
        <v>29</v>
      </c>
      <c r="B48" s="6" t="s">
        <v>80</v>
      </c>
      <c r="C48" s="12">
        <f>C49</f>
        <v>222000</v>
      </c>
    </row>
    <row r="49" spans="1:3" ht="48" customHeight="1">
      <c r="A49" s="15" t="s">
        <v>30</v>
      </c>
      <c r="B49" s="6" t="s">
        <v>78</v>
      </c>
      <c r="C49" s="16">
        <v>222000</v>
      </c>
    </row>
    <row r="50" spans="1:3" ht="24" customHeight="1">
      <c r="A50" s="13" t="s">
        <v>31</v>
      </c>
      <c r="B50" s="6" t="s">
        <v>82</v>
      </c>
      <c r="C50" s="12">
        <f>C51</f>
        <v>1507711.23</v>
      </c>
    </row>
    <row r="51" spans="1:3" ht="24.75" customHeight="1">
      <c r="A51" s="15" t="s">
        <v>32</v>
      </c>
      <c r="B51" s="6" t="s">
        <v>81</v>
      </c>
      <c r="C51" s="28">
        <f>850000+658321.46-610.23</f>
        <v>1507711.23</v>
      </c>
    </row>
    <row r="52" spans="1:3" ht="26.25" customHeight="1">
      <c r="A52" s="15" t="s">
        <v>33</v>
      </c>
      <c r="B52" s="6" t="s">
        <v>83</v>
      </c>
      <c r="C52" s="16">
        <f>C53</f>
        <v>50000</v>
      </c>
    </row>
    <row r="53" spans="1:3" ht="15.75" customHeight="1">
      <c r="A53" s="13" t="s">
        <v>34</v>
      </c>
      <c r="B53" s="5" t="s">
        <v>86</v>
      </c>
      <c r="C53" s="12">
        <f>C54</f>
        <v>50000</v>
      </c>
    </row>
    <row r="54" spans="1:3" ht="14.25" customHeight="1">
      <c r="A54" s="22" t="s">
        <v>90</v>
      </c>
      <c r="B54" s="6" t="s">
        <v>91</v>
      </c>
      <c r="C54" s="16">
        <f>C55</f>
        <v>50000</v>
      </c>
    </row>
    <row r="55" spans="1:3" ht="16.5" customHeight="1">
      <c r="A55" s="15" t="s">
        <v>85</v>
      </c>
      <c r="B55" s="6" t="s">
        <v>84</v>
      </c>
      <c r="C55" s="16">
        <v>50000</v>
      </c>
    </row>
    <row r="56" spans="1:3" ht="26.25" customHeight="1">
      <c r="A56" s="15" t="s">
        <v>35</v>
      </c>
      <c r="B56" s="6" t="s">
        <v>87</v>
      </c>
      <c r="C56" s="16">
        <f>C57+C60</f>
        <v>5000000</v>
      </c>
    </row>
    <row r="57" spans="1:3" ht="45" customHeight="1">
      <c r="A57" s="13" t="s">
        <v>36</v>
      </c>
      <c r="B57" s="5" t="s">
        <v>138</v>
      </c>
      <c r="C57" s="12">
        <f>C58</f>
        <v>4000000</v>
      </c>
    </row>
    <row r="58" spans="1:3" ht="55.5" customHeight="1">
      <c r="A58" s="13" t="s">
        <v>37</v>
      </c>
      <c r="B58" s="6" t="s">
        <v>88</v>
      </c>
      <c r="C58" s="16">
        <f>C59</f>
        <v>4000000</v>
      </c>
    </row>
    <row r="59" spans="1:3" ht="58.5" customHeight="1">
      <c r="A59" s="15" t="s">
        <v>38</v>
      </c>
      <c r="B59" s="6" t="s">
        <v>89</v>
      </c>
      <c r="C59" s="16">
        <v>4000000</v>
      </c>
    </row>
    <row r="60" spans="1:3" ht="24" customHeight="1">
      <c r="A60" s="13" t="s">
        <v>118</v>
      </c>
      <c r="B60" s="5" t="s">
        <v>117</v>
      </c>
      <c r="C60" s="12">
        <f>C61</f>
        <v>1000000</v>
      </c>
    </row>
    <row r="61" spans="1:3" ht="36.75" customHeight="1">
      <c r="A61" s="31" t="s">
        <v>116</v>
      </c>
      <c r="B61" s="6" t="s">
        <v>115</v>
      </c>
      <c r="C61" s="28">
        <v>1000000</v>
      </c>
    </row>
    <row r="62" spans="1:3" ht="15.75" customHeight="1">
      <c r="A62" s="13" t="s">
        <v>39</v>
      </c>
      <c r="B62" s="5" t="s">
        <v>92</v>
      </c>
      <c r="C62" s="12">
        <f>C63</f>
        <v>39693710.75</v>
      </c>
    </row>
    <row r="63" spans="1:3" ht="26.25" customHeight="1">
      <c r="A63" s="15" t="s">
        <v>40</v>
      </c>
      <c r="B63" s="6" t="s">
        <v>93</v>
      </c>
      <c r="C63" s="16">
        <f>C64+C67+C76+C78</f>
        <v>39693710.75</v>
      </c>
    </row>
    <row r="64" spans="1:3" ht="16.5" customHeight="1">
      <c r="A64" s="23" t="s">
        <v>41</v>
      </c>
      <c r="B64" s="4" t="s">
        <v>93</v>
      </c>
      <c r="C64" s="12">
        <f>C65</f>
        <v>7772002</v>
      </c>
    </row>
    <row r="65" spans="1:5" ht="15.75" customHeight="1">
      <c r="A65" s="15" t="s">
        <v>42</v>
      </c>
      <c r="B65" s="6" t="s">
        <v>104</v>
      </c>
      <c r="C65" s="16">
        <f>C66</f>
        <v>7772002</v>
      </c>
    </row>
    <row r="66" spans="1:5" ht="22.5" customHeight="1">
      <c r="A66" s="15" t="s">
        <v>43</v>
      </c>
      <c r="B66" s="6" t="s">
        <v>103</v>
      </c>
      <c r="C66" s="16">
        <v>7772002</v>
      </c>
    </row>
    <row r="67" spans="1:5" ht="24.75" customHeight="1">
      <c r="A67" s="13" t="s">
        <v>44</v>
      </c>
      <c r="B67" s="5" t="s">
        <v>139</v>
      </c>
      <c r="C67" s="12">
        <f>C68+C70+C72+C74</f>
        <v>31106900.75</v>
      </c>
      <c r="E67" s="9"/>
    </row>
    <row r="68" spans="1:5" ht="34.5" customHeight="1">
      <c r="A68" s="13" t="s">
        <v>126</v>
      </c>
      <c r="B68" s="5" t="s">
        <v>128</v>
      </c>
      <c r="C68" s="12">
        <f>C69</f>
        <v>14493952.93</v>
      </c>
      <c r="E68" s="9"/>
    </row>
    <row r="69" spans="1:5" ht="38.25" customHeight="1">
      <c r="A69" s="15" t="s">
        <v>126</v>
      </c>
      <c r="B69" s="6" t="s">
        <v>127</v>
      </c>
      <c r="C69" s="28">
        <v>14493952.93</v>
      </c>
      <c r="E69" s="9"/>
    </row>
    <row r="70" spans="1:5" ht="34.5" customHeight="1">
      <c r="A70" s="13" t="s">
        <v>114</v>
      </c>
      <c r="B70" s="5" t="s">
        <v>112</v>
      </c>
      <c r="C70" s="12">
        <f>C71</f>
        <v>761841.56</v>
      </c>
    </row>
    <row r="71" spans="1:5" ht="24.75" customHeight="1">
      <c r="A71" s="15" t="s">
        <v>113</v>
      </c>
      <c r="B71" s="6" t="s">
        <v>111</v>
      </c>
      <c r="C71" s="28">
        <v>761841.56</v>
      </c>
    </row>
    <row r="72" spans="1:5" ht="36" customHeight="1">
      <c r="A72" s="13" t="s">
        <v>123</v>
      </c>
      <c r="B72" s="5" t="s">
        <v>124</v>
      </c>
      <c r="C72" s="12">
        <f>C73</f>
        <v>3440000</v>
      </c>
    </row>
    <row r="73" spans="1:5" ht="35.25" customHeight="1">
      <c r="A73" s="15" t="s">
        <v>122</v>
      </c>
      <c r="B73" s="6" t="s">
        <v>121</v>
      </c>
      <c r="C73" s="28">
        <v>3440000</v>
      </c>
    </row>
    <row r="74" spans="1:5" ht="15" customHeight="1">
      <c r="A74" s="23" t="s">
        <v>45</v>
      </c>
      <c r="B74" s="4" t="s">
        <v>139</v>
      </c>
      <c r="C74" s="12">
        <f>C75</f>
        <v>12411106.259999998</v>
      </c>
    </row>
    <row r="75" spans="1:5" ht="15" customHeight="1">
      <c r="A75" s="24" t="s">
        <v>46</v>
      </c>
      <c r="B75" s="29" t="s">
        <v>102</v>
      </c>
      <c r="C75" s="30">
        <f>429359.95+8919549.03+4566.28+3057631</f>
        <v>12411106.259999998</v>
      </c>
    </row>
    <row r="76" spans="1:5" ht="18" customHeight="1">
      <c r="A76" s="23" t="s">
        <v>131</v>
      </c>
      <c r="B76" s="41" t="s">
        <v>129</v>
      </c>
      <c r="C76" s="42">
        <f>C77</f>
        <v>23649</v>
      </c>
    </row>
    <row r="77" spans="1:5" ht="22.5" customHeight="1">
      <c r="A77" s="24" t="s">
        <v>130</v>
      </c>
      <c r="B77" s="29" t="s">
        <v>136</v>
      </c>
      <c r="C77" s="30">
        <v>23649</v>
      </c>
    </row>
    <row r="78" spans="1:5" ht="24.75" customHeight="1">
      <c r="A78" s="23" t="s">
        <v>47</v>
      </c>
      <c r="B78" s="4" t="s">
        <v>101</v>
      </c>
      <c r="C78" s="12">
        <f>C79+C81</f>
        <v>791159</v>
      </c>
      <c r="E78" s="9"/>
    </row>
    <row r="79" spans="1:5" ht="24.75" customHeight="1">
      <c r="A79" s="23" t="s">
        <v>125</v>
      </c>
      <c r="B79" s="4" t="s">
        <v>106</v>
      </c>
      <c r="C79" s="12">
        <f>C80</f>
        <v>522859</v>
      </c>
    </row>
    <row r="80" spans="1:5" ht="24.75" customHeight="1">
      <c r="A80" s="24" t="s">
        <v>125</v>
      </c>
      <c r="B80" s="26" t="s">
        <v>105</v>
      </c>
      <c r="C80" s="27">
        <f>518859+4000</f>
        <v>522859</v>
      </c>
      <c r="E80" s="9"/>
    </row>
    <row r="81" spans="1:5" ht="24.75" customHeight="1">
      <c r="A81" s="23" t="s">
        <v>48</v>
      </c>
      <c r="B81" s="4" t="s">
        <v>100</v>
      </c>
      <c r="C81" s="12">
        <f>C82</f>
        <v>268300</v>
      </c>
    </row>
    <row r="82" spans="1:5" ht="25.5" customHeight="1">
      <c r="A82" s="24" t="s">
        <v>49</v>
      </c>
      <c r="B82" s="25" t="s">
        <v>99</v>
      </c>
      <c r="C82" s="16">
        <v>268300</v>
      </c>
      <c r="E82" s="9"/>
    </row>
    <row r="83" spans="1:5" ht="25.5" customHeight="1">
      <c r="A83" s="23" t="s">
        <v>132</v>
      </c>
      <c r="B83" s="4" t="s">
        <v>135</v>
      </c>
      <c r="C83" s="12">
        <f>C84</f>
        <v>1274000</v>
      </c>
      <c r="E83" s="9"/>
    </row>
    <row r="84" spans="1:5" ht="25.5" customHeight="1">
      <c r="A84" s="24" t="s">
        <v>133</v>
      </c>
      <c r="B84" s="26" t="s">
        <v>134</v>
      </c>
      <c r="C84" s="28">
        <v>1274000</v>
      </c>
      <c r="E84" s="9"/>
    </row>
    <row r="85" spans="1:5" ht="15" customHeight="1">
      <c r="A85" s="10" t="s">
        <v>50</v>
      </c>
      <c r="B85" s="11"/>
      <c r="C85" s="12">
        <f>C13+C62+C83</f>
        <v>101492683.89</v>
      </c>
    </row>
    <row r="86" spans="1:5" ht="16.5">
      <c r="A86" s="1"/>
    </row>
    <row r="87" spans="1:5" ht="16.5">
      <c r="A87" s="2"/>
      <c r="B87" s="40"/>
    </row>
    <row r="93" spans="1:5">
      <c r="D93" s="9"/>
    </row>
  </sheetData>
  <mergeCells count="8">
    <mergeCell ref="A3:C3"/>
    <mergeCell ref="B10:B11"/>
    <mergeCell ref="A4:C4"/>
    <mergeCell ref="A5:C5"/>
    <mergeCell ref="A6:C6"/>
    <mergeCell ref="A10:A11"/>
    <mergeCell ref="C10:C11"/>
    <mergeCell ref="A7:C8"/>
  </mergeCells>
  <pageMargins left="0.62992125984251968" right="0.27559055118110237" top="0.74803149606299213" bottom="0.27559055118110237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6" sqref="I1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2020-06-29T15:19:19Z</dcterms:modified>
</cp:coreProperties>
</file>